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GECONI\PRESTAÇÃO DE CONTAS\ARQUIVO SIPEF\ARQUIVO ANEXO III E FLUXO DE CAIXA\HEMORREDE\2025\7 - JULHO\"/>
    </mc:Choice>
  </mc:AlternateContent>
  <xr:revisionPtr revIDLastSave="0" documentId="13_ncr:1_{F2264D5F-FEAB-48AA-88C9-D64164B74A7A}" xr6:coauthVersionLast="47" xr6:coauthVersionMax="47" xr10:uidLastSave="{00000000-0000-0000-0000-000000000000}"/>
  <bookViews>
    <workbookView xWindow="-28920" yWindow="-1260" windowWidth="29040" windowHeight="1584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2" l="1"/>
  <c r="B79" i="2"/>
  <c r="B90" i="2"/>
  <c r="B88" i="2"/>
  <c r="B82" i="2"/>
  <c r="B138" i="2"/>
  <c r="B143" i="2"/>
  <c r="B56" i="2"/>
  <c r="B54" i="2"/>
  <c r="B48" i="2"/>
  <c r="B43" i="2"/>
  <c r="B33" i="2"/>
  <c r="B28" i="2"/>
  <c r="B26" i="2"/>
  <c r="B40" i="2" l="1"/>
  <c r="B99" i="2" l="1"/>
  <c r="B155" i="2"/>
  <c r="B136" i="2"/>
  <c r="B150" i="2" s="1"/>
  <c r="B103" i="2"/>
  <c r="B120" i="2" s="1"/>
  <c r="B46" i="2"/>
  <c r="B67" i="2" s="1"/>
  <c r="B127" i="2"/>
  <c r="B133" i="2" l="1"/>
  <c r="B128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</calcChain>
</file>

<file path=xl/sharedStrings.xml><?xml version="1.0" encoding="utf-8"?>
<sst xmlns="http://schemas.openxmlformats.org/spreadsheetml/2006/main" count="317" uniqueCount="225">
  <si>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</si>
  <si>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</si>
  <si>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</si>
  <si>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</si>
  <si>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</si>
  <si>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</si>
  <si>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</si>
  <si>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</si>
  <si>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</si>
  <si>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</si>
  <si>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</si>
  <si>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</si>
  <si>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</si>
  <si>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</si>
  <si>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</si>
  <si>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</si>
  <si>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</si>
  <si>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</si>
  <si>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</si>
  <si>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</si>
  <si>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</si>
  <si>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</si>
  <si>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</si>
  <si>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</si>
  <si>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</si>
  <si>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</si>
  <si>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</si>
  <si>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</si>
  <si>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</si>
  <si>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</si>
  <si>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</si>
  <si>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</si>
  <si>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</si>
  <si>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</si>
  <si>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</si>
  <si>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</si>
  <si>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</si>
  <si>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</si>
  <si>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</si>
  <si>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</si>
  <si>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</si>
  <si>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</si>
  <si>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</si>
  <si>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</si>
  <si>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</si>
  <si>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</si>
  <si>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</si>
  <si>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</si>
  <si>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</si>
  <si>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</si>
  <si>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</si>
  <si>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</si>
  <si>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</si>
  <si>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</si>
  <si>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</si>
  <si>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</si>
  <si>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</si>
  <si>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</si>
  <si>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</si>
  <si>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</si>
  <si>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</si>
  <si>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</si>
  <si>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</si>
  <si>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</si>
  <si>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</si>
  <si>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</si>
  <si>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</si>
  <si>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</si>
  <si>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</si>
  <si>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</si>
  <si>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</si>
  <si>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</si>
  <si>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</si>
  <si>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</si>
  <si>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</si>
  <si>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</si>
  <si>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</si>
  <si>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</si>
  <si>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</si>
  <si>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</si>
  <si>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</si>
  <si>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</si>
  <si>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</si>
  <si>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</si>
  <si>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</si>
  <si>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</si>
  <si>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</si>
  <si>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</si>
  <si>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</si>
  <si>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</si>
  <si>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</si>
  <si>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</si>
  <si>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</si>
  <si>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</si>
  <si>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</si>
  <si>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</si>
  <si>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</si>
  <si>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</si>
  <si>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</si>
  <si>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</si>
  <si>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</si>
  <si>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</si>
  <si>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</si>
  <si>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</si>
  <si>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</si>
  <si>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</si>
  <si>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</si>
  <si>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</si>
  <si>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</si>
  <si>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</si>
  <si>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</si>
  <si>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</si>
  <si>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</si>
  <si>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</si>
  <si>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</si>
  <si>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</si>
  <si>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</si>
  <si>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</si>
  <si>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</si>
  <si>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</si>
  <si>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</si>
  <si>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</si>
  <si>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</si>
  <si>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</si>
  <si>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</si>
  <si>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</si>
  <si>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</si>
  <si>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</si>
  <si>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</si>
  <si>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</si>
  <si>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</si>
  <si>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</si>
  <si>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</si>
  <si>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</si>
  <si>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</si>
  <si>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</si>
  <si>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</si>
  <si>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</si>
  <si>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</si>
  <si>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</si>
  <si>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</si>
  <si>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</si>
  <si>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</si>
  <si>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</si>
  <si>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</si>
  <si>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</si>
  <si>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</si>
  <si>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</si>
  <si>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</si>
  <si>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</si>
  <si>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</si>
  <si>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</si>
  <si>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</si>
  <si>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</si>
  <si>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</si>
  <si>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</si>
  <si>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</si>
  <si>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</si>
  <si>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>Competência: 2025</t>
  </si>
  <si>
    <t>Metodologia de Avaliação da Transparência Ativa e Passiva - Organizações sem fins lucrativos que recebem recursos públicos e seus respectivos órgãos 
supervisores  - CGE/TCE- 2ª Edição -  2021 - Item  3.9/Financeiro</t>
  </si>
  <si>
    <t>PREVISÃO DE REPASSE MENSAL DO CONTRATO DE GESTÃO/ADITIVO - CUSTEIO :</t>
  </si>
  <si>
    <t xml:space="preserve">PREVISÃO DE REPASSE MENSAL DO CONTRATO DE GESTÃO/ADITIVO - INVESTIMENTO </t>
  </si>
  <si>
    <r>
      <rPr>
        <b/>
        <sz val="10"/>
        <color theme="1"/>
        <rFont val="Calibri"/>
        <family val="2"/>
        <scheme val="minor"/>
      </rPr>
      <t>NOME DO ÓRGÃO PÚBLICO/CONTRATANTE:</t>
    </r>
    <r>
      <rPr>
        <sz val="10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</si>
  <si>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0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</si>
  <si>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0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</si>
  <si>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0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</si>
  <si>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0"/>
        <color theme="1"/>
        <rFont val="Calibri"/>
        <family val="2"/>
        <scheme val="minor"/>
      </rPr>
      <t>REDE ESTADUAL DE HEMOCENTROS - REDE HEMO</t>
    </r>
  </si>
  <si>
    <r>
      <t xml:space="preserve">CNPJ: </t>
    </r>
    <r>
      <rPr>
        <sz val="10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</si>
  <si>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0"/>
        <color theme="1"/>
        <rFont val="Calibri"/>
        <family val="2"/>
        <scheme val="minor"/>
      </rPr>
      <t>070/2018</t>
    </r>
  </si>
  <si>
    <t>3.1.6 - Conta corrente - 2512 / 1292 / 577265432-9</t>
  </si>
  <si>
    <r>
      <t xml:space="preserve">VIGÊNCIA DO CONTRATO DE GESTÃO/TERMO ADITIVO: 4º TA Contrato de Gestao nº </t>
    </r>
    <r>
      <rPr>
        <sz val="10"/>
        <color theme="1"/>
        <rFont val="Calibri"/>
        <family val="2"/>
        <scheme val="minor"/>
      </rPr>
      <t>070/2018</t>
    </r>
    <r>
      <rPr>
        <b/>
        <sz val="10"/>
        <color theme="1"/>
        <rFont val="Calibri"/>
        <family val="2"/>
        <scheme val="minor"/>
      </rPr>
      <t xml:space="preserve">                             </t>
    </r>
  </si>
  <si>
    <t>INICIO: 18/10/2024         E           TERMINO: 18/10/2027</t>
  </si>
  <si>
    <t>1.2.1 - Conta corrente  - 2512 / 1292 / 577265432-9</t>
  </si>
  <si>
    <t>1.2.2 - Custeio - 00003484-6</t>
  </si>
  <si>
    <t>1.2.3 - Investimento - 0012 / 1292 / 000580133555-9</t>
  </si>
  <si>
    <t>1.2.4 - Fundo Trab Rescisório - 0012 / 1292 / 000580133556-7</t>
  </si>
  <si>
    <t>1.3.1 - C/P - Fundo Rescisório Rede Hemo - 739092165-0</t>
  </si>
  <si>
    <t>1.3.2 - C/P - Fundo Para Reforma - 739092166-9</t>
  </si>
  <si>
    <t>1.3.3 - C/P - Fundo Rescisório Rede Hemo CSC - 738994453-7</t>
  </si>
  <si>
    <t>1.3.4 - Outras Receitas - Entradas Privadas - 000739012914 - 0</t>
  </si>
  <si>
    <t>1.3.5 - Conta Fic Giro - Custeio 0012 / 003 / 00003484-6</t>
  </si>
  <si>
    <t>1.3.6 - Conta Fic Giro Fundo Trab. Rescisório - 0012 / 003 / 00003556-7</t>
  </si>
  <si>
    <t>2.1.1 - Custeio - 00003484-6</t>
  </si>
  <si>
    <t>2.1.2 - Fundo Trab Rescisório - 0012 / 1292 / 000580133556-7</t>
  </si>
  <si>
    <t>2.1.1 - Investimento - 0012 / 1292 / 000580133555-9</t>
  </si>
  <si>
    <t>2.3.1 - Conta Fic Giro - Custeio 0012 / 003 / 00003484-6</t>
  </si>
  <si>
    <t>2.3.2 - Conta Fic Giro Fundo Trab. Rescisório - 0012 / 003 / 00003556-7</t>
  </si>
  <si>
    <t>2.3.3 - Outras Receitas - Entradas Privadas - 000739012914 - 0</t>
  </si>
  <si>
    <t>2.3.4 - C/P - Fundo Rescisório Rede Hemo - 739092165-0</t>
  </si>
  <si>
    <t>2.3.5 - C/P - Fundo Rescisório Rede Hemo CSC - 738994453-7</t>
  </si>
  <si>
    <t>2.4.1 - C/P - Fundo Para Reforma - 739092166-9</t>
  </si>
  <si>
    <t>2.5.10 - Recursos Extracontratuais</t>
  </si>
  <si>
    <t xml:space="preserve">3.1 Resgate Aplicação - CUSTEIO  </t>
  </si>
  <si>
    <t>3.1.1 - Conta Fic Giro - Custeio 0012 / 003 / 00003484-6</t>
  </si>
  <si>
    <t>3.1.2 - Conta Fic Giro Fundo Trab. Rescisório - 0012 / 003 / 00003556-7</t>
  </si>
  <si>
    <t>3.1.3 - Outras Receitas - Entradas Privadas - 000739012914 - 0</t>
  </si>
  <si>
    <t>3.1.4 - C/P - Fundo Rescisório Rede Hemo - 739092165-0</t>
  </si>
  <si>
    <t>3.1.5 - C/P - Fundo Rescisório Rede Hemo CSC - 738994453-7</t>
  </si>
  <si>
    <t xml:space="preserve">3.2 Resgate Aplicação - INVESTIMENTO </t>
  </si>
  <si>
    <t xml:space="preserve">4.1 Aplicação Financeira - CUSTEIO  </t>
  </si>
  <si>
    <t>4.1.1 - Conta Fic Giro - Custeio 0012 / 003 / 00003484-6</t>
  </si>
  <si>
    <t>4.1.2 - Conta Fic Giro Fundo Trab. Rescisório - 0012 / 003 / 00003556-7</t>
  </si>
  <si>
    <t>4.1.3 - Outras Receitas - Entradas Privadas - 000739012914 - 0</t>
  </si>
  <si>
    <t>4.1.4 - C/P - Fundo Rescisório Rede Hemo - 739092165-0</t>
  </si>
  <si>
    <t>4.1.5 - C/P - Fundo Rescisório Rede Hemo CSC - 738994453-7</t>
  </si>
  <si>
    <t xml:space="preserve">4.2 Aplicação Financeira  - INVESTIMENTO </t>
  </si>
  <si>
    <t xml:space="preserve">7.2 Banco conta movimento  </t>
  </si>
  <si>
    <t>7.2.1 - Conta corrente  - 2512 / 1292 / 577265432-9</t>
  </si>
  <si>
    <t>7.2.2 - Custeio - 00003484-6</t>
  </si>
  <si>
    <t>7.2.3 - Investimento - 0012 / 1292 / 000580133555-9</t>
  </si>
  <si>
    <t>7.2.4 - Fundo Trab Rescisório - 0012 / 1292 / 000580133556-7</t>
  </si>
  <si>
    <t xml:space="preserve">7.3 Aplicações financeiras </t>
  </si>
  <si>
    <t>7.3.1 - C/P - Fundo Rescisório Rede Hemo - 739092165-0</t>
  </si>
  <si>
    <t>7.3.2 - C/P - Fundo Para Reforma - 739092166-9</t>
  </si>
  <si>
    <t>7.3.3 - C/P - Fundo Rescisório Rede Hemo CSC - 738994453-7</t>
  </si>
  <si>
    <t>7.3.4 - Outras Receitas - Entradas Privadas - 000739012914 - 0</t>
  </si>
  <si>
    <t>7.3.5 - Conta Fic Giro - Custeio 0012 / 003 / 00003484-6</t>
  </si>
  <si>
    <t>7.3.6 - Conta Fic Giro Fundo Trab. Rescisório - 0012 / 003 / 00003556-7</t>
  </si>
  <si>
    <t>3.2.1 - Investimento - 0012 / 1292 / 000580133555-9</t>
  </si>
  <si>
    <t>4.2.1 - Investimento - 0012 / 1292 / 000580133555-9</t>
  </si>
  <si>
    <t>5.1.1 - Pessoal</t>
  </si>
  <si>
    <t>5.1.2 - Serviços</t>
  </si>
  <si>
    <t>5.1.3 - Materiais e Insumos</t>
  </si>
  <si>
    <t xml:space="preserve">5.1.4 - Bloqueio Judicial </t>
  </si>
  <si>
    <t>5.1.5 - Tributos: Impostos,Taxas e Contribuições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</si>
</sst>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B0E0E6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3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164" fontId="11" fillId="2" borderId="14" xfId="0" applyNumberFormat="1" applyFont="1" applyFill="1" applyBorder="1" applyAlignment="1">
      <alignment horizontal="right"/>
    </xf>
    <xf numFmtId="0" fontId="14" fillId="2" borderId="13" xfId="0" applyFont="1" applyFill="1" applyBorder="1"/>
    <xf numFmtId="164" fontId="14" fillId="2" borderId="14" xfId="0" applyNumberFormat="1" applyFont="1" applyFill="1" applyBorder="1" applyAlignment="1">
      <alignment horizontal="right"/>
    </xf>
    <xf numFmtId="0" fontId="14" fillId="0" borderId="13" xfId="0" applyFont="1" applyBorder="1"/>
    <xf numFmtId="164" fontId="14" fillId="0" borderId="14" xfId="0" applyNumberFormat="1" applyFont="1" applyBorder="1" applyAlignment="1">
      <alignment horizontal="right"/>
    </xf>
    <xf numFmtId="164" fontId="14" fillId="2" borderId="14" xfId="0" applyNumberFormat="1" applyFont="1" applyFill="1" applyBorder="1"/>
    <xf numFmtId="0" fontId="13" fillId="2" borderId="13" xfId="0" applyFont="1" applyFill="1" applyBorder="1"/>
    <xf numFmtId="164" fontId="12" fillId="2" borderId="14" xfId="0" applyNumberFormat="1" applyFont="1" applyFill="1" applyBorder="1" applyAlignment="1">
      <alignment horizontal="right"/>
    </xf>
    <xf numFmtId="0" fontId="13" fillId="0" borderId="13" xfId="0" applyFont="1" applyBorder="1"/>
    <xf numFmtId="164" fontId="12" fillId="0" borderId="14" xfId="1" applyNumberFormat="1" applyFont="1" applyFill="1" applyBorder="1" applyAlignment="1">
      <alignment horizontal="right"/>
    </xf>
    <xf numFmtId="164" fontId="16" fillId="0" borderId="14" xfId="0" applyNumberFormat="1" applyFont="1" applyBorder="1" applyAlignment="1">
      <alignment vertical="center" wrapText="1"/>
    </xf>
    <xf numFmtId="164" fontId="13" fillId="0" borderId="14" xfId="0" applyNumberFormat="1" applyFont="1" applyBorder="1" applyAlignment="1">
      <alignment vertical="center"/>
    </xf>
    <xf numFmtId="164" fontId="16" fillId="0" borderId="14" xfId="0" applyNumberFormat="1" applyFont="1" applyBorder="1" applyAlignment="1">
      <alignment horizontal="right" vertical="center" wrapText="1" readingOrder="1"/>
    </xf>
    <xf numFmtId="164" fontId="16" fillId="0" borderId="14" xfId="0" applyNumberFormat="1" applyFont="1" applyBorder="1" applyAlignment="1">
      <alignment horizontal="right" vertical="center" readingOrder="1"/>
    </xf>
    <xf numFmtId="164" fontId="16" fillId="0" borderId="14" xfId="0" applyNumberFormat="1" applyFont="1" applyBorder="1" applyAlignment="1">
      <alignment horizontal="right" vertical="top"/>
    </xf>
    <xf numFmtId="164" fontId="11" fillId="0" borderId="14" xfId="0" applyNumberFormat="1" applyFont="1" applyBorder="1"/>
    <xf numFmtId="164" fontId="14" fillId="0" borderId="14" xfId="0" applyNumberFormat="1" applyFont="1" applyBorder="1" applyAlignment="1">
      <alignment vertical="center"/>
    </xf>
    <xf numFmtId="164" fontId="16" fillId="2" borderId="14" xfId="0" applyNumberFormat="1" applyFont="1" applyFill="1" applyBorder="1" applyAlignment="1">
      <alignment vertical="center" readingOrder="1"/>
    </xf>
    <xf numFmtId="164" fontId="11" fillId="2" borderId="14" xfId="1" applyNumberFormat="1" applyFont="1" applyFill="1" applyBorder="1" applyAlignment="1">
      <alignment vertical="center" wrapText="1"/>
    </xf>
    <xf numFmtId="164" fontId="16" fillId="2" borderId="14" xfId="0" applyNumberFormat="1" applyFont="1" applyFill="1" applyBorder="1" applyAlignment="1">
      <alignment horizontal="right" vertical="center" readingOrder="1"/>
    </xf>
    <xf numFmtId="164" fontId="16" fillId="0" borderId="16" xfId="0" applyNumberFormat="1" applyFont="1" applyBorder="1" applyAlignment="1">
      <alignment horizontal="right" vertical="center" readingOrder="1"/>
    </xf>
    <xf numFmtId="164" fontId="12" fillId="0" borderId="14" xfId="1" applyNumberFormat="1" applyFont="1" applyFill="1" applyBorder="1" applyAlignment="1">
      <alignment vertical="center"/>
    </xf>
    <xf numFmtId="164" fontId="16" fillId="0" borderId="14" xfId="1" applyNumberFormat="1" applyFont="1" applyFill="1" applyBorder="1" applyAlignment="1">
      <alignment vertical="center"/>
    </xf>
    <xf numFmtId="0" fontId="13" fillId="2" borderId="13" xfId="0" applyFont="1" applyFill="1" applyBorder="1" applyAlignment="1">
      <alignment vertical="center" wrapText="1"/>
    </xf>
    <xf numFmtId="164" fontId="11" fillId="0" borderId="14" xfId="1" applyNumberFormat="1" applyFont="1" applyFill="1" applyBorder="1" applyAlignment="1">
      <alignment vertical="center"/>
    </xf>
    <xf numFmtId="43" fontId="11" fillId="5" borderId="1" xfId="1" applyFont="1" applyFill="1" applyBorder="1" applyAlignment="1">
      <alignment vertical="center"/>
    </xf>
    <xf numFmtId="43" fontId="11" fillId="0" borderId="1" xfId="1" applyFont="1" applyBorder="1"/>
    <xf numFmtId="43" fontId="14" fillId="4" borderId="1" xfId="1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0" fontId="14" fillId="8" borderId="13" xfId="0" applyFont="1" applyFill="1" applyBorder="1" applyAlignment="1">
      <alignment horizontal="left" vertical="center"/>
    </xf>
    <xf numFmtId="164" fontId="13" fillId="8" borderId="14" xfId="1" applyNumberFormat="1" applyFont="1" applyFill="1" applyBorder="1" applyAlignment="1">
      <alignment vertical="center"/>
    </xf>
    <xf numFmtId="164" fontId="14" fillId="2" borderId="14" xfId="1" applyNumberFormat="1" applyFont="1" applyFill="1" applyBorder="1" applyAlignment="1">
      <alignment vertical="center"/>
    </xf>
    <xf numFmtId="164" fontId="12" fillId="2" borderId="15" xfId="1" applyNumberFormat="1" applyFont="1" applyFill="1" applyBorder="1" applyAlignment="1">
      <alignment vertical="center" wrapText="1"/>
    </xf>
    <xf numFmtId="164" fontId="13" fillId="2" borderId="14" xfId="1" applyNumberFormat="1" applyFont="1" applyFill="1" applyBorder="1" applyAlignment="1">
      <alignment vertical="center"/>
    </xf>
    <xf numFmtId="164" fontId="16" fillId="2" borderId="14" xfId="0" applyNumberFormat="1" applyFont="1" applyFill="1" applyBorder="1" applyAlignment="1">
      <alignment vertical="center" wrapText="1"/>
    </xf>
    <xf numFmtId="164" fontId="13" fillId="2" borderId="14" xfId="0" applyNumberFormat="1" applyFont="1" applyFill="1" applyBorder="1" applyAlignment="1">
      <alignment vertical="center"/>
    </xf>
    <xf numFmtId="164" fontId="16" fillId="2" borderId="14" xfId="0" applyNumberFormat="1" applyFont="1" applyFill="1" applyBorder="1" applyAlignment="1">
      <alignment horizontal="right" vertical="center" wrapText="1" readingOrder="1"/>
    </xf>
    <xf numFmtId="164" fontId="12" fillId="2" borderId="14" xfId="0" applyNumberFormat="1" applyFont="1" applyFill="1" applyBorder="1" applyAlignment="1">
      <alignment vertical="center"/>
    </xf>
    <xf numFmtId="164" fontId="16" fillId="2" borderId="14" xfId="0" applyNumberFormat="1" applyFont="1" applyFill="1" applyBorder="1" applyAlignment="1">
      <alignment horizontal="right" vertical="top"/>
    </xf>
    <xf numFmtId="164" fontId="11" fillId="2" borderId="14" xfId="0" applyNumberFormat="1" applyFont="1" applyFill="1" applyBorder="1"/>
    <xf numFmtId="164" fontId="12" fillId="2" borderId="14" xfId="1" applyNumberFormat="1" applyFont="1" applyFill="1" applyBorder="1" applyAlignment="1">
      <alignment vertical="center" wrapText="1"/>
    </xf>
    <xf numFmtId="164" fontId="16" fillId="2" borderId="14" xfId="0" applyNumberFormat="1" applyFont="1" applyFill="1" applyBorder="1" applyAlignment="1">
      <alignment vertical="center" wrapText="1" readingOrder="1"/>
    </xf>
    <xf numFmtId="164" fontId="14" fillId="2" borderId="14" xfId="0" applyNumberFormat="1" applyFont="1" applyFill="1" applyBorder="1" applyAlignment="1">
      <alignment vertical="center"/>
    </xf>
    <xf numFmtId="4" fontId="14" fillId="8" borderId="1" xfId="0" applyNumberFormat="1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horizontal="right"/>
    </xf>
    <xf numFmtId="164" fontId="12" fillId="2" borderId="17" xfId="1" applyNumberFormat="1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164" fontId="17" fillId="0" borderId="14" xfId="0" applyNumberFormat="1" applyFont="1" applyBorder="1" applyAlignment="1">
      <alignment horizontal="right" vertical="center" readingOrder="1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0" xfId="0" applyFont="1"/>
    <xf numFmtId="164" fontId="17" fillId="2" borderId="14" xfId="0" applyNumberFormat="1" applyFont="1" applyFill="1" applyBorder="1" applyAlignment="1">
      <alignment vertical="center" wrapText="1" readingOrder="1"/>
    </xf>
    <xf numFmtId="164" fontId="12" fillId="2" borderId="14" xfId="1" applyNumberFormat="1" applyFont="1" applyFill="1" applyBorder="1" applyAlignment="1">
      <alignment vertical="center"/>
    </xf>
    <xf numFmtId="164" fontId="17" fillId="2" borderId="14" xfId="0" applyNumberFormat="1" applyFont="1" applyFill="1" applyBorder="1" applyAlignment="1">
      <alignment vertical="center" wrapText="1"/>
    </xf>
    <xf numFmtId="164" fontId="17" fillId="2" borderId="14" xfId="0" applyNumberFormat="1" applyFont="1" applyFill="1" applyBorder="1" applyAlignment="1">
      <alignment horizontal="right" vertical="center" readingOrder="1"/>
    </xf>
    <xf numFmtId="164" fontId="17" fillId="2" borderId="14" xfId="0" applyNumberFormat="1" applyFont="1" applyFill="1" applyBorder="1" applyAlignment="1">
      <alignment horizontal="right" vertical="center" wrapText="1" readingOrder="1"/>
    </xf>
    <xf numFmtId="44" fontId="13" fillId="8" borderId="1" xfId="0" applyNumberFormat="1" applyFont="1" applyFill="1" applyBorder="1" applyAlignment="1">
      <alignment vertical="center"/>
    </xf>
    <xf numFmtId="4" fontId="11" fillId="2" borderId="1" xfId="1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horizontal="right"/>
    </xf>
    <xf numFmtId="164" fontId="0" fillId="0" borderId="0" xfId="0" applyNumberFormat="1"/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4" borderId="3" xfId="0" applyFont="1" applyFill="1" applyBorder="1" applyAlignment="1">
      <alignment horizontal="left" vertical="top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14" fillId="4" borderId="7" xfId="0" applyFont="1" applyFill="1" applyBorder="1" applyAlignment="1">
      <alignment horizontal="left" vertical="top"/>
    </xf>
    <xf numFmtId="0" fontId="14" fillId="4" borderId="8" xfId="0" applyFont="1" applyFill="1" applyBorder="1" applyAlignment="1">
      <alignment horizontal="left" vertical="top"/>
    </xf>
    <xf numFmtId="0" fontId="14" fillId="2" borderId="13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1047750</xdr:colOff>
      <xdr:row>0</xdr:row>
      <xdr:rowOff>971550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9C24B0-9CD6-4F55-909C-4F8397946A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88645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78" t="s">
        <v>1</v>
      </c>
      <c r="B2" s="178"/>
      <c r="C2" s="1"/>
      <c r="D2"/>
    </row>
    <row r="3" spans="1:4" x14ac:dyDescent="0.25">
      <c r="A3" s="178"/>
      <c r="B3" s="178"/>
      <c r="C3" s="1"/>
      <c r="D3"/>
    </row>
    <row r="4" spans="1:4" x14ac:dyDescent="0.25">
      <c r="A4" s="178"/>
      <c r="B4" s="178"/>
      <c r="C4" s="1"/>
      <c r="D4"/>
    </row>
    <row r="5" spans="1:4" x14ac:dyDescent="0.25">
      <c r="A5" s="178"/>
      <c r="B5" s="178"/>
      <c r="C5" s="1"/>
      <c r="D5"/>
    </row>
    <row r="6" spans="1:4" x14ac:dyDescent="0.25">
      <c r="A6" s="178"/>
      <c r="B6" s="178"/>
      <c r="C6" s="1"/>
      <c r="D6"/>
    </row>
    <row r="7" spans="1:4" x14ac:dyDescent="0.25">
      <c r="A7" s="178"/>
      <c r="B7" s="178"/>
      <c r="C7" s="6"/>
      <c r="D7"/>
    </row>
    <row r="8" spans="1:4" ht="23.25" customHeight="1" x14ac:dyDescent="0.25">
      <c r="A8" s="179" t="s">
        <v>2</v>
      </c>
      <c r="B8" s="179"/>
      <c r="C8" s="6"/>
      <c r="D8"/>
    </row>
    <row r="9" spans="1:4" ht="23.25" customHeight="1" x14ac:dyDescent="0.25">
      <c r="A9" s="179"/>
      <c r="B9" s="179"/>
      <c r="C9" s="6"/>
      <c r="D9"/>
    </row>
    <row r="10" spans="1:4" x14ac:dyDescent="0.25">
      <c r="A10" s="181" t="s">
        <v>59</v>
      </c>
      <c r="B10" s="182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83" t="s">
        <v>60</v>
      </c>
      <c r="B12" s="184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83" t="s">
        <v>61</v>
      </c>
      <c r="B14" s="184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83" t="s">
        <v>64</v>
      </c>
      <c r="B17" s="184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87" t="s">
        <v>55</v>
      </c>
      <c r="B22" s="188"/>
      <c r="D22"/>
    </row>
    <row r="23" spans="1:4" ht="26.25" x14ac:dyDescent="0.25">
      <c r="A23" s="42"/>
      <c r="B23" s="185" t="s">
        <v>3</v>
      </c>
      <c r="D23"/>
    </row>
    <row r="24" spans="1:4" ht="14.25" customHeight="1" x14ac:dyDescent="0.25">
      <c r="A24" s="44" t="s">
        <v>65</v>
      </c>
      <c r="B24" s="186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99">
        <v>0</v>
      </c>
      <c r="C122" s="10"/>
    </row>
    <row r="123" spans="1:3" customFormat="1" x14ac:dyDescent="0.25">
      <c r="A123" s="13" t="s">
        <v>24</v>
      </c>
      <c r="B123" s="99">
        <v>0</v>
      </c>
      <c r="C123" s="10"/>
    </row>
    <row r="124" spans="1:3" customFormat="1" x14ac:dyDescent="0.25">
      <c r="A124" s="13" t="s">
        <v>42</v>
      </c>
      <c r="B124" s="99">
        <v>0</v>
      </c>
      <c r="C124" s="10"/>
    </row>
    <row r="125" spans="1:3" customFormat="1" x14ac:dyDescent="0.25">
      <c r="A125" s="12" t="s">
        <v>41</v>
      </c>
      <c r="B125" s="99">
        <v>0</v>
      </c>
      <c r="C125" s="10"/>
    </row>
    <row r="126" spans="1:3" customFormat="1" x14ac:dyDescent="0.25">
      <c r="A126" s="12" t="s">
        <v>43</v>
      </c>
      <c r="B126" s="99">
        <v>0</v>
      </c>
      <c r="C126" s="10"/>
    </row>
    <row r="127" spans="1:3" customFormat="1" x14ac:dyDescent="0.25">
      <c r="A127" s="12" t="s">
        <v>44</v>
      </c>
      <c r="B127" s="99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00">
        <v>0</v>
      </c>
      <c r="C130" s="10"/>
    </row>
    <row r="131" spans="1:3" customFormat="1" x14ac:dyDescent="0.25">
      <c r="A131" s="66" t="s">
        <v>47</v>
      </c>
      <c r="B131" s="99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80"/>
      <c r="B162" s="180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72" t="s">
        <v>36</v>
      </c>
      <c r="B190" s="173"/>
    </row>
    <row r="191" spans="1:4" x14ac:dyDescent="0.25">
      <c r="A191" s="174"/>
      <c r="B191" s="175"/>
    </row>
    <row r="192" spans="1:4" x14ac:dyDescent="0.25">
      <c r="A192" s="176"/>
      <c r="B192" s="177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C158"/>
  <sheetViews>
    <sheetView tabSelected="1" topLeftCell="A67" zoomScaleNormal="100" workbookViewId="0">
      <pane xSplit="1" topLeftCell="B1" activePane="topRight" state="frozen"/>
      <selection activeCell="A14" sqref="A14"/>
      <selection pane="topRight" activeCell="D14" sqref="D14"/>
    </sheetView>
  </sheetViews>
  <sheetFormatPr defaultRowHeight="15" x14ac:dyDescent="0.25"/>
  <cols>
    <col min="1" max="1" width="73" customWidth="1"/>
    <col min="2" max="2" width="16.42578125" customWidth="1"/>
    <col min="3" max="3" width="15.42578125" bestFit="1" customWidth="1"/>
  </cols>
  <sheetData>
    <row r="1" spans="1:2" ht="82.5" customHeight="1" x14ac:dyDescent="0.25">
      <c r="A1" s="201"/>
      <c r="B1" s="201"/>
    </row>
    <row r="2" spans="1:2" x14ac:dyDescent="0.25">
      <c r="A2" s="202" t="s">
        <v>1</v>
      </c>
      <c r="B2" s="202"/>
    </row>
    <row r="3" spans="1:2" x14ac:dyDescent="0.25">
      <c r="A3" s="202"/>
      <c r="B3" s="202"/>
    </row>
    <row r="4" spans="1:2" ht="3.75" customHeight="1" thickBot="1" x14ac:dyDescent="0.3">
      <c r="A4" s="202"/>
      <c r="B4" s="202"/>
    </row>
    <row r="5" spans="1:2" hidden="1" x14ac:dyDescent="0.25">
      <c r="A5" s="202"/>
      <c r="B5" s="202"/>
    </row>
    <row r="6" spans="1:2" hidden="1" x14ac:dyDescent="0.25">
      <c r="A6" s="202"/>
      <c r="B6" s="202"/>
    </row>
    <row r="7" spans="1:2" hidden="1" x14ac:dyDescent="0.25">
      <c r="A7" s="202"/>
      <c r="B7" s="202"/>
    </row>
    <row r="8" spans="1:2" ht="18.75" customHeight="1" x14ac:dyDescent="0.25">
      <c r="A8" s="203" t="s">
        <v>159</v>
      </c>
      <c r="B8" s="204"/>
    </row>
    <row r="9" spans="1:2" ht="21.75" customHeight="1" x14ac:dyDescent="0.25">
      <c r="A9" s="205"/>
      <c r="B9" s="206"/>
    </row>
    <row r="10" spans="1:2" ht="12.95" customHeight="1" x14ac:dyDescent="0.25">
      <c r="A10" s="207" t="s">
        <v>162</v>
      </c>
      <c r="B10" s="208"/>
    </row>
    <row r="11" spans="1:2" ht="12.95" customHeight="1" x14ac:dyDescent="0.25">
      <c r="A11" s="107" t="s">
        <v>163</v>
      </c>
      <c r="B11" s="108"/>
    </row>
    <row r="12" spans="1:2" ht="12.95" customHeight="1" x14ac:dyDescent="0.25">
      <c r="A12" s="199" t="s">
        <v>164</v>
      </c>
      <c r="B12" s="200"/>
    </row>
    <row r="13" spans="1:2" ht="12.95" customHeight="1" x14ac:dyDescent="0.25">
      <c r="A13" s="109" t="s">
        <v>165</v>
      </c>
      <c r="B13" s="110"/>
    </row>
    <row r="14" spans="1:2" ht="12.95" customHeight="1" x14ac:dyDescent="0.25">
      <c r="A14" s="209" t="s">
        <v>166</v>
      </c>
      <c r="B14" s="210"/>
    </row>
    <row r="15" spans="1:2" ht="12.95" customHeight="1" x14ac:dyDescent="0.25">
      <c r="A15" s="111" t="s">
        <v>167</v>
      </c>
      <c r="B15" s="112"/>
    </row>
    <row r="16" spans="1:2" ht="12.95" customHeight="1" x14ac:dyDescent="0.25">
      <c r="A16" s="109" t="s">
        <v>168</v>
      </c>
      <c r="B16" s="113"/>
    </row>
    <row r="17" spans="1:2" ht="15.75" customHeight="1" x14ac:dyDescent="0.25">
      <c r="A17" s="199" t="s">
        <v>170</v>
      </c>
      <c r="B17" s="200"/>
    </row>
    <row r="18" spans="1:2" ht="12.95" customHeight="1" x14ac:dyDescent="0.25">
      <c r="A18" s="136" t="s">
        <v>171</v>
      </c>
      <c r="B18" s="110"/>
    </row>
    <row r="19" spans="1:2" ht="12.95" customHeight="1" x14ac:dyDescent="0.25">
      <c r="A19" s="114" t="s">
        <v>160</v>
      </c>
      <c r="B19" s="115">
        <v>5306460.45</v>
      </c>
    </row>
    <row r="20" spans="1:2" ht="12.95" customHeight="1" x14ac:dyDescent="0.25">
      <c r="A20" s="116" t="s">
        <v>161</v>
      </c>
      <c r="B20" s="117">
        <v>0</v>
      </c>
    </row>
    <row r="21" spans="1:2" ht="12.95" customHeight="1" x14ac:dyDescent="0.25">
      <c r="A21" s="211"/>
      <c r="B21" s="212"/>
    </row>
    <row r="22" spans="1:2" ht="18.75" customHeight="1" x14ac:dyDescent="0.25">
      <c r="A22" s="189" t="s">
        <v>55</v>
      </c>
      <c r="B22" s="190"/>
    </row>
    <row r="23" spans="1:2" ht="12.95" customHeight="1" x14ac:dyDescent="0.25">
      <c r="A23" s="78"/>
      <c r="B23" s="191">
        <v>45839</v>
      </c>
    </row>
    <row r="24" spans="1:2" ht="12.95" customHeight="1" x14ac:dyDescent="0.25">
      <c r="A24" s="79" t="s">
        <v>158</v>
      </c>
      <c r="B24" s="192"/>
    </row>
    <row r="25" spans="1:2" ht="12.95" customHeight="1" x14ac:dyDescent="0.25">
      <c r="A25" s="80" t="s">
        <v>11</v>
      </c>
      <c r="B25" s="81"/>
    </row>
    <row r="26" spans="1:2" ht="12.95" customHeight="1" x14ac:dyDescent="0.25">
      <c r="A26" s="155" t="s">
        <v>6</v>
      </c>
      <c r="B26" s="139">
        <f>B27</f>
        <v>5637.42</v>
      </c>
    </row>
    <row r="27" spans="1:2" ht="12.95" customHeight="1" x14ac:dyDescent="0.25">
      <c r="A27" s="69" t="s">
        <v>66</v>
      </c>
      <c r="B27" s="140">
        <v>5637.42</v>
      </c>
    </row>
    <row r="28" spans="1:2" ht="12.95" customHeight="1" x14ac:dyDescent="0.25">
      <c r="A28" s="83" t="s">
        <v>85</v>
      </c>
      <c r="B28" s="141">
        <f>SUM(B29:B32)</f>
        <v>23077.29</v>
      </c>
    </row>
    <row r="29" spans="1:2" ht="12.95" customHeight="1" x14ac:dyDescent="0.25">
      <c r="A29" s="156" t="s">
        <v>172</v>
      </c>
      <c r="B29" s="140">
        <v>79.290000000000006</v>
      </c>
    </row>
    <row r="30" spans="1:2" ht="12.95" customHeight="1" x14ac:dyDescent="0.25">
      <c r="A30" s="156" t="s">
        <v>173</v>
      </c>
      <c r="B30" s="142">
        <v>0</v>
      </c>
    </row>
    <row r="31" spans="1:2" ht="12.95" customHeight="1" x14ac:dyDescent="0.25">
      <c r="A31" s="156" t="s">
        <v>174</v>
      </c>
      <c r="B31" s="142">
        <v>22998</v>
      </c>
    </row>
    <row r="32" spans="1:2" ht="12.95" customHeight="1" x14ac:dyDescent="0.25">
      <c r="A32" s="156" t="s">
        <v>175</v>
      </c>
      <c r="B32" s="142">
        <v>0</v>
      </c>
    </row>
    <row r="33" spans="1:2" ht="12.95" customHeight="1" x14ac:dyDescent="0.25">
      <c r="A33" s="155" t="s">
        <v>86</v>
      </c>
      <c r="B33" s="165">
        <f>SUM(B34:B39)</f>
        <v>21044333.009999998</v>
      </c>
    </row>
    <row r="34" spans="1:2" ht="12.95" customHeight="1" x14ac:dyDescent="0.25">
      <c r="A34" s="156" t="s">
        <v>176</v>
      </c>
      <c r="B34" s="142">
        <v>6433102.0300000003</v>
      </c>
    </row>
    <row r="35" spans="1:2" ht="12.95" customHeight="1" x14ac:dyDescent="0.25">
      <c r="A35" s="156" t="s">
        <v>177</v>
      </c>
      <c r="B35" s="142">
        <v>10273140.109999999</v>
      </c>
    </row>
    <row r="36" spans="1:2" ht="12.95" customHeight="1" x14ac:dyDescent="0.25">
      <c r="A36" s="156" t="s">
        <v>178</v>
      </c>
      <c r="B36" s="142">
        <v>727816.56</v>
      </c>
    </row>
    <row r="37" spans="1:2" ht="12.95" customHeight="1" x14ac:dyDescent="0.25">
      <c r="A37" s="156" t="s">
        <v>179</v>
      </c>
      <c r="B37" s="142">
        <v>165176.14000000001</v>
      </c>
    </row>
    <row r="38" spans="1:2" ht="12.95" customHeight="1" x14ac:dyDescent="0.25">
      <c r="A38" s="156" t="s">
        <v>180</v>
      </c>
      <c r="B38" s="164">
        <v>2461803.6800000002</v>
      </c>
    </row>
    <row r="39" spans="1:2" ht="12.95" customHeight="1" x14ac:dyDescent="0.25">
      <c r="A39" s="156" t="s">
        <v>181</v>
      </c>
      <c r="B39" s="118">
        <v>983294.49</v>
      </c>
    </row>
    <row r="40" spans="1:2" ht="12.95" customHeight="1" x14ac:dyDescent="0.25">
      <c r="A40" s="137" t="s">
        <v>9</v>
      </c>
      <c r="B40" s="138">
        <f>B26+B28+B33</f>
        <v>21073047.719999999</v>
      </c>
    </row>
    <row r="41" spans="1:2" ht="12.95" customHeight="1" x14ac:dyDescent="0.25">
      <c r="A41" s="70"/>
      <c r="B41" s="82"/>
    </row>
    <row r="42" spans="1:2" ht="12.95" customHeight="1" x14ac:dyDescent="0.25">
      <c r="A42" s="80" t="s">
        <v>10</v>
      </c>
      <c r="B42" s="80"/>
    </row>
    <row r="43" spans="1:2" ht="12.95" customHeight="1" x14ac:dyDescent="0.25">
      <c r="A43" s="72" t="s">
        <v>84</v>
      </c>
      <c r="B43" s="143">
        <f>SUM(B44:B45)</f>
        <v>5063648.75</v>
      </c>
    </row>
    <row r="44" spans="1:2" ht="12.95" customHeight="1" x14ac:dyDescent="0.25">
      <c r="A44" s="71" t="s">
        <v>182</v>
      </c>
      <c r="B44" s="144">
        <v>4998648.75</v>
      </c>
    </row>
    <row r="45" spans="1:2" ht="12.95" customHeight="1" x14ac:dyDescent="0.25">
      <c r="A45" s="71" t="s">
        <v>183</v>
      </c>
      <c r="B45" s="145">
        <v>65000</v>
      </c>
    </row>
    <row r="46" spans="1:2" ht="12.95" customHeight="1" x14ac:dyDescent="0.25">
      <c r="A46" s="72" t="s">
        <v>87</v>
      </c>
      <c r="B46" s="143">
        <f>SUM(B47)</f>
        <v>490000</v>
      </c>
    </row>
    <row r="47" spans="1:2" ht="12.95" customHeight="1" x14ac:dyDescent="0.25">
      <c r="A47" s="71" t="s">
        <v>184</v>
      </c>
      <c r="B47" s="145">
        <v>490000</v>
      </c>
    </row>
    <row r="48" spans="1:2" ht="12.95" customHeight="1" x14ac:dyDescent="0.25">
      <c r="A48" s="73" t="s">
        <v>95</v>
      </c>
      <c r="B48" s="166">
        <f>SUM(B49:B53)</f>
        <v>97391.12</v>
      </c>
    </row>
    <row r="49" spans="1:2" ht="12.95" customHeight="1" x14ac:dyDescent="0.25">
      <c r="A49" s="70" t="s">
        <v>185</v>
      </c>
      <c r="B49" s="127">
        <v>36792.57</v>
      </c>
    </row>
    <row r="50" spans="1:2" ht="12.95" customHeight="1" x14ac:dyDescent="0.25">
      <c r="A50" s="70" t="s">
        <v>186</v>
      </c>
      <c r="B50" s="127">
        <v>11332.65</v>
      </c>
    </row>
    <row r="51" spans="1:2" ht="12.95" customHeight="1" x14ac:dyDescent="0.25">
      <c r="A51" s="70" t="s">
        <v>187</v>
      </c>
      <c r="B51" s="127">
        <v>1110.6400000000001</v>
      </c>
    </row>
    <row r="52" spans="1:2" ht="12.95" customHeight="1" x14ac:dyDescent="0.25">
      <c r="A52" s="70" t="s">
        <v>188</v>
      </c>
      <c r="B52" s="127">
        <v>43293.17</v>
      </c>
    </row>
    <row r="53" spans="1:2" ht="12.95" customHeight="1" x14ac:dyDescent="0.25">
      <c r="A53" s="70" t="s">
        <v>189</v>
      </c>
      <c r="B53" s="127">
        <v>4862.09</v>
      </c>
    </row>
    <row r="54" spans="1:2" ht="12.95" customHeight="1" x14ac:dyDescent="0.25">
      <c r="A54" s="73" t="s">
        <v>102</v>
      </c>
      <c r="B54" s="143">
        <f>B55</f>
        <v>69097.600000000006</v>
      </c>
    </row>
    <row r="55" spans="1:2" ht="12.95" customHeight="1" x14ac:dyDescent="0.25">
      <c r="A55" s="70" t="s">
        <v>190</v>
      </c>
      <c r="B55" s="145">
        <v>69097.600000000006</v>
      </c>
    </row>
    <row r="56" spans="1:2" ht="12.95" customHeight="1" x14ac:dyDescent="0.25">
      <c r="A56" s="73" t="s">
        <v>46</v>
      </c>
      <c r="B56" s="167">
        <f>SUM(B57:B66)</f>
        <v>35072.5</v>
      </c>
    </row>
    <row r="57" spans="1:2" ht="12.95" customHeight="1" x14ac:dyDescent="0.25">
      <c r="A57" s="157" t="s">
        <v>103</v>
      </c>
      <c r="B57" s="144">
        <v>3549.1</v>
      </c>
    </row>
    <row r="58" spans="1:2" ht="12.95" customHeight="1" x14ac:dyDescent="0.25">
      <c r="A58" s="157" t="s">
        <v>104</v>
      </c>
      <c r="B58" s="146">
        <v>11548</v>
      </c>
    </row>
    <row r="59" spans="1:2" ht="12.95" customHeight="1" x14ac:dyDescent="0.25">
      <c r="A59" s="157" t="s">
        <v>105</v>
      </c>
      <c r="B59" s="147">
        <v>4777.42</v>
      </c>
    </row>
    <row r="60" spans="1:2" ht="12.95" customHeight="1" x14ac:dyDescent="0.25">
      <c r="A60" s="157" t="s">
        <v>106</v>
      </c>
      <c r="B60" s="144">
        <v>34.6</v>
      </c>
    </row>
    <row r="61" spans="1:2" ht="12.95" customHeight="1" x14ac:dyDescent="0.25">
      <c r="A61" s="157" t="s">
        <v>107</v>
      </c>
      <c r="B61" s="144">
        <v>0</v>
      </c>
    </row>
    <row r="62" spans="1:2" ht="12.95" customHeight="1" x14ac:dyDescent="0.25">
      <c r="A62" s="157" t="s">
        <v>108</v>
      </c>
      <c r="B62" s="148">
        <v>0</v>
      </c>
    </row>
    <row r="63" spans="1:2" ht="12.95" customHeight="1" x14ac:dyDescent="0.25">
      <c r="A63" s="157" t="s">
        <v>109</v>
      </c>
      <c r="B63" s="148">
        <v>0</v>
      </c>
    </row>
    <row r="64" spans="1:2" ht="12.95" customHeight="1" x14ac:dyDescent="0.25">
      <c r="A64" s="157" t="s">
        <v>110</v>
      </c>
      <c r="B64" s="149">
        <v>0</v>
      </c>
    </row>
    <row r="65" spans="1:2" ht="12.95" customHeight="1" x14ac:dyDescent="0.25">
      <c r="A65" s="157" t="s">
        <v>111</v>
      </c>
      <c r="B65" s="149">
        <v>0</v>
      </c>
    </row>
    <row r="66" spans="1:2" ht="12.95" customHeight="1" x14ac:dyDescent="0.25">
      <c r="A66" s="157" t="s">
        <v>191</v>
      </c>
      <c r="B66" s="149">
        <v>15163.38</v>
      </c>
    </row>
    <row r="67" spans="1:2" ht="12.95" customHeight="1" x14ac:dyDescent="0.25">
      <c r="A67" s="105" t="s">
        <v>12</v>
      </c>
      <c r="B67" s="168">
        <f>B43+B46+B48+B54+B56</f>
        <v>5755209.9699999997</v>
      </c>
    </row>
    <row r="68" spans="1:2" ht="12.95" customHeight="1" x14ac:dyDescent="0.25">
      <c r="A68" s="84"/>
      <c r="B68" s="85"/>
    </row>
    <row r="69" spans="1:2" ht="12.95" customHeight="1" x14ac:dyDescent="0.25">
      <c r="A69" s="86" t="s">
        <v>13</v>
      </c>
      <c r="B69" s="87"/>
    </row>
    <row r="70" spans="1:2" ht="12.95" customHeight="1" x14ac:dyDescent="0.25">
      <c r="A70" s="72" t="s">
        <v>192</v>
      </c>
      <c r="B70" s="150">
        <f>SUM(B71:B78)</f>
        <v>12965801.789999999</v>
      </c>
    </row>
    <row r="71" spans="1:2" ht="12.95" customHeight="1" x14ac:dyDescent="0.25">
      <c r="A71" s="70" t="s">
        <v>193</v>
      </c>
      <c r="B71" s="125">
        <v>5666097.3200000003</v>
      </c>
    </row>
    <row r="72" spans="1:2" ht="12.95" customHeight="1" x14ac:dyDescent="0.25">
      <c r="A72" s="70" t="s">
        <v>194</v>
      </c>
      <c r="B72" s="125">
        <v>311545.26</v>
      </c>
    </row>
    <row r="73" spans="1:2" ht="12.95" customHeight="1" x14ac:dyDescent="0.25">
      <c r="A73" s="70" t="s">
        <v>195</v>
      </c>
      <c r="B73" s="125">
        <v>0</v>
      </c>
    </row>
    <row r="74" spans="1:2" ht="12.95" customHeight="1" x14ac:dyDescent="0.25">
      <c r="A74" s="70" t="s">
        <v>196</v>
      </c>
      <c r="B74" s="125">
        <v>6801449.5199999996</v>
      </c>
    </row>
    <row r="75" spans="1:2" ht="12.95" customHeight="1" x14ac:dyDescent="0.25">
      <c r="A75" s="70" t="s">
        <v>197</v>
      </c>
      <c r="B75" s="126">
        <v>29130.400000000001</v>
      </c>
    </row>
    <row r="76" spans="1:2" ht="12.95" customHeight="1" x14ac:dyDescent="0.25">
      <c r="A76" s="70" t="s">
        <v>169</v>
      </c>
      <c r="B76" s="126">
        <v>79.290000000000006</v>
      </c>
    </row>
    <row r="77" spans="1:2" ht="12.95" customHeight="1" x14ac:dyDescent="0.25">
      <c r="A77" s="72" t="s">
        <v>198</v>
      </c>
      <c r="B77" s="126">
        <v>0</v>
      </c>
    </row>
    <row r="78" spans="1:2" ht="12.95" customHeight="1" x14ac:dyDescent="0.25">
      <c r="A78" s="70" t="s">
        <v>218</v>
      </c>
      <c r="B78" s="126">
        <v>157500</v>
      </c>
    </row>
    <row r="79" spans="1:2" ht="12.95" customHeight="1" x14ac:dyDescent="0.25">
      <c r="A79" s="105" t="s">
        <v>16</v>
      </c>
      <c r="B79" s="151">
        <f>SUM(B71:B78)</f>
        <v>12965801.789999999</v>
      </c>
    </row>
    <row r="80" spans="1:2" ht="12.95" customHeight="1" x14ac:dyDescent="0.25">
      <c r="A80" s="73"/>
      <c r="B80" s="88"/>
    </row>
    <row r="81" spans="1:2" ht="12.95" customHeight="1" x14ac:dyDescent="0.25">
      <c r="A81" s="89" t="s">
        <v>18</v>
      </c>
      <c r="B81" s="90"/>
    </row>
    <row r="82" spans="1:2" ht="12.95" customHeight="1" x14ac:dyDescent="0.25">
      <c r="A82" s="158" t="s">
        <v>199</v>
      </c>
      <c r="B82" s="119">
        <f>SUM(B83:B87)</f>
        <v>12046226.43</v>
      </c>
    </row>
    <row r="83" spans="1:2" ht="12.95" customHeight="1" x14ac:dyDescent="0.25">
      <c r="A83" s="70" t="s">
        <v>200</v>
      </c>
      <c r="B83" s="127">
        <v>5116666.75</v>
      </c>
    </row>
    <row r="84" spans="1:2" ht="12.95" customHeight="1" x14ac:dyDescent="0.25">
      <c r="A84" s="70" t="s">
        <v>201</v>
      </c>
      <c r="B84" s="121">
        <v>6469826.6699999999</v>
      </c>
    </row>
    <row r="85" spans="1:2" ht="12.95" customHeight="1" x14ac:dyDescent="0.25">
      <c r="A85" s="70" t="s">
        <v>202</v>
      </c>
      <c r="B85" s="121">
        <v>2272.87</v>
      </c>
    </row>
    <row r="86" spans="1:2" ht="12.95" customHeight="1" x14ac:dyDescent="0.25">
      <c r="A86" s="70" t="s">
        <v>203</v>
      </c>
      <c r="B86" s="121">
        <v>326654.06</v>
      </c>
    </row>
    <row r="87" spans="1:2" ht="12.95" customHeight="1" x14ac:dyDescent="0.25">
      <c r="A87" s="70" t="s">
        <v>204</v>
      </c>
      <c r="B87" s="121">
        <v>130806.08</v>
      </c>
    </row>
    <row r="88" spans="1:2" ht="12.95" customHeight="1" x14ac:dyDescent="0.25">
      <c r="A88" s="73" t="s">
        <v>205</v>
      </c>
      <c r="B88" s="159">
        <f>SUM(B89)</f>
        <v>0</v>
      </c>
    </row>
    <row r="89" spans="1:2" ht="12.95" customHeight="1" x14ac:dyDescent="0.25">
      <c r="A89" s="70" t="s">
        <v>219</v>
      </c>
      <c r="B89" s="128">
        <v>0</v>
      </c>
    </row>
    <row r="90" spans="1:2" ht="12.95" customHeight="1" x14ac:dyDescent="0.25">
      <c r="A90" s="152" t="s">
        <v>20</v>
      </c>
      <c r="B90" s="153">
        <f>B82+B88</f>
        <v>12046226.43</v>
      </c>
    </row>
    <row r="91" spans="1:2" ht="12.95" customHeight="1" x14ac:dyDescent="0.25">
      <c r="A91" s="73"/>
      <c r="B91" s="88"/>
    </row>
    <row r="92" spans="1:2" ht="12.95" customHeight="1" x14ac:dyDescent="0.25">
      <c r="A92" s="86" t="s">
        <v>21</v>
      </c>
      <c r="B92" s="91"/>
    </row>
    <row r="93" spans="1:2" ht="12.95" customHeight="1" x14ac:dyDescent="0.25">
      <c r="A93" s="86" t="s">
        <v>22</v>
      </c>
      <c r="B93" s="86"/>
    </row>
    <row r="94" spans="1:2" ht="12.95" customHeight="1" x14ac:dyDescent="0.25">
      <c r="A94" s="74" t="s">
        <v>220</v>
      </c>
      <c r="B94" s="123">
        <v>1455128.85</v>
      </c>
    </row>
    <row r="95" spans="1:2" ht="12.95" customHeight="1" x14ac:dyDescent="0.25">
      <c r="A95" s="160" t="s">
        <v>221</v>
      </c>
      <c r="B95" s="129">
        <v>1811892.97</v>
      </c>
    </row>
    <row r="96" spans="1:2" ht="12.95" customHeight="1" x14ac:dyDescent="0.25">
      <c r="A96" s="160" t="s">
        <v>222</v>
      </c>
      <c r="B96" s="129">
        <v>1119849.1299999999</v>
      </c>
    </row>
    <row r="97" spans="1:2" ht="12.95" customHeight="1" x14ac:dyDescent="0.25">
      <c r="A97" s="74" t="s">
        <v>223</v>
      </c>
      <c r="B97" s="120">
        <v>0</v>
      </c>
    </row>
    <row r="98" spans="1:2" ht="12.95" customHeight="1" x14ac:dyDescent="0.25">
      <c r="A98" s="74" t="s">
        <v>224</v>
      </c>
      <c r="B98" s="129">
        <v>217182.96</v>
      </c>
    </row>
    <row r="99" spans="1:2" ht="12.95" customHeight="1" x14ac:dyDescent="0.25">
      <c r="A99" s="161" t="s">
        <v>44</v>
      </c>
      <c r="B99" s="124">
        <f>B101+B100</f>
        <v>846638.57000000007</v>
      </c>
    </row>
    <row r="100" spans="1:2" ht="12.95" customHeight="1" x14ac:dyDescent="0.25">
      <c r="A100" s="74" t="s">
        <v>124</v>
      </c>
      <c r="B100" s="130">
        <v>839657.78</v>
      </c>
    </row>
    <row r="101" spans="1:2" ht="12.95" customHeight="1" x14ac:dyDescent="0.25">
      <c r="A101" s="74" t="s">
        <v>125</v>
      </c>
      <c r="B101" s="129">
        <v>6980.79</v>
      </c>
    </row>
    <row r="102" spans="1:2" ht="12.95" customHeight="1" x14ac:dyDescent="0.25">
      <c r="A102" s="92" t="s">
        <v>45</v>
      </c>
      <c r="B102" s="87"/>
    </row>
    <row r="103" spans="1:2" ht="12.95" customHeight="1" x14ac:dyDescent="0.25">
      <c r="A103" s="131" t="s">
        <v>47</v>
      </c>
      <c r="B103" s="124">
        <f>SUM(B104:B119)</f>
        <v>252976.44000000003</v>
      </c>
    </row>
    <row r="104" spans="1:2" ht="12.95" customHeight="1" x14ac:dyDescent="0.25">
      <c r="A104" s="157" t="s">
        <v>126</v>
      </c>
      <c r="B104" s="130">
        <v>103534.8</v>
      </c>
    </row>
    <row r="105" spans="1:2" ht="12.95" customHeight="1" x14ac:dyDescent="0.25">
      <c r="A105" s="157" t="s">
        <v>127</v>
      </c>
      <c r="B105" s="129">
        <v>581.16</v>
      </c>
    </row>
    <row r="106" spans="1:2" ht="12.95" customHeight="1" x14ac:dyDescent="0.25">
      <c r="A106" s="157" t="s">
        <v>128</v>
      </c>
      <c r="B106" s="129">
        <v>0</v>
      </c>
    </row>
    <row r="107" spans="1:2" ht="12.95" customHeight="1" x14ac:dyDescent="0.25">
      <c r="A107" s="157" t="s">
        <v>129</v>
      </c>
      <c r="B107" s="122">
        <v>127190.83</v>
      </c>
    </row>
    <row r="108" spans="1:2" ht="12.95" customHeight="1" x14ac:dyDescent="0.25">
      <c r="A108" s="157" t="s">
        <v>130</v>
      </c>
      <c r="B108" s="129">
        <v>3861.53</v>
      </c>
    </row>
    <row r="109" spans="1:2" ht="12.95" customHeight="1" x14ac:dyDescent="0.25">
      <c r="A109" s="157" t="s">
        <v>131</v>
      </c>
      <c r="B109" s="129">
        <v>3634.92</v>
      </c>
    </row>
    <row r="110" spans="1:2" ht="12.95" customHeight="1" x14ac:dyDescent="0.25">
      <c r="A110" s="157" t="s">
        <v>132</v>
      </c>
      <c r="B110" s="130">
        <v>4777.42</v>
      </c>
    </row>
    <row r="111" spans="1:2" ht="12.95" customHeight="1" x14ac:dyDescent="0.25">
      <c r="A111" s="157" t="s">
        <v>133</v>
      </c>
      <c r="B111" s="129">
        <v>0</v>
      </c>
    </row>
    <row r="112" spans="1:2" ht="12.95" customHeight="1" x14ac:dyDescent="0.25">
      <c r="A112" s="157" t="s">
        <v>134</v>
      </c>
      <c r="B112" s="120">
        <v>0</v>
      </c>
    </row>
    <row r="113" spans="1:2" ht="12.95" customHeight="1" x14ac:dyDescent="0.25">
      <c r="A113" s="157" t="s">
        <v>135</v>
      </c>
      <c r="B113" s="129">
        <v>125.53</v>
      </c>
    </row>
    <row r="114" spans="1:2" ht="12.95" customHeight="1" x14ac:dyDescent="0.25">
      <c r="A114" s="157" t="s">
        <v>136</v>
      </c>
      <c r="B114" s="129">
        <v>5850.25</v>
      </c>
    </row>
    <row r="115" spans="1:2" ht="12.95" customHeight="1" x14ac:dyDescent="0.25">
      <c r="A115" s="157" t="s">
        <v>137</v>
      </c>
      <c r="B115" s="129">
        <v>0</v>
      </c>
    </row>
    <row r="116" spans="1:2" ht="12.95" customHeight="1" x14ac:dyDescent="0.25">
      <c r="A116" s="157" t="s">
        <v>138</v>
      </c>
      <c r="B116" s="132">
        <v>0</v>
      </c>
    </row>
    <row r="117" spans="1:2" ht="12.95" customHeight="1" x14ac:dyDescent="0.25">
      <c r="A117" s="157" t="s">
        <v>139</v>
      </c>
      <c r="B117" s="120">
        <v>0</v>
      </c>
    </row>
    <row r="118" spans="1:2" ht="12.95" customHeight="1" x14ac:dyDescent="0.25">
      <c r="A118" s="157" t="s">
        <v>140</v>
      </c>
      <c r="B118" s="120">
        <v>3420</v>
      </c>
    </row>
    <row r="119" spans="1:2" ht="12.95" customHeight="1" x14ac:dyDescent="0.25">
      <c r="A119" s="157" t="s">
        <v>141</v>
      </c>
      <c r="B119" s="120">
        <v>0</v>
      </c>
    </row>
    <row r="120" spans="1:2" ht="12.95" customHeight="1" x14ac:dyDescent="0.25">
      <c r="A120" s="152" t="s">
        <v>157</v>
      </c>
      <c r="B120" s="151">
        <f>B103+B99+B98+B97+B96+B95+B94</f>
        <v>5703668.9199999999</v>
      </c>
    </row>
    <row r="121" spans="1:2" ht="12.95" customHeight="1" x14ac:dyDescent="0.25">
      <c r="A121" s="73"/>
      <c r="B121" s="93"/>
    </row>
    <row r="122" spans="1:2" ht="12.95" customHeight="1" x14ac:dyDescent="0.25">
      <c r="A122" s="89" t="s">
        <v>25</v>
      </c>
      <c r="B122" s="133"/>
    </row>
    <row r="123" spans="1:2" ht="12.95" customHeight="1" x14ac:dyDescent="0.25">
      <c r="A123" s="74" t="s">
        <v>26</v>
      </c>
      <c r="B123" s="134">
        <v>0</v>
      </c>
    </row>
    <row r="124" spans="1:2" ht="12.95" customHeight="1" x14ac:dyDescent="0.25">
      <c r="A124" s="74" t="s">
        <v>27</v>
      </c>
      <c r="B124" s="101">
        <v>0</v>
      </c>
    </row>
    <row r="125" spans="1:2" ht="12.95" customHeight="1" x14ac:dyDescent="0.25">
      <c r="A125" s="75" t="s">
        <v>28</v>
      </c>
      <c r="B125" s="102">
        <v>0</v>
      </c>
    </row>
    <row r="126" spans="1:2" ht="12.95" customHeight="1" x14ac:dyDescent="0.25">
      <c r="A126" s="75" t="s">
        <v>49</v>
      </c>
      <c r="B126" s="102">
        <v>0</v>
      </c>
    </row>
    <row r="127" spans="1:2" ht="12.95" customHeight="1" x14ac:dyDescent="0.25">
      <c r="A127" s="152" t="s">
        <v>57</v>
      </c>
      <c r="B127" s="106">
        <f>B123+B124+B125+B126</f>
        <v>0</v>
      </c>
    </row>
    <row r="128" spans="1:2" ht="12.95" customHeight="1" x14ac:dyDescent="0.25">
      <c r="A128" s="152" t="s">
        <v>56</v>
      </c>
      <c r="B128" s="106">
        <f>B120+B127</f>
        <v>5703668.9199999999</v>
      </c>
    </row>
    <row r="129" spans="1:2" ht="12.95" customHeight="1" x14ac:dyDescent="0.25">
      <c r="A129" s="73"/>
      <c r="B129" s="85"/>
    </row>
    <row r="130" spans="1:2" ht="12.95" customHeight="1" x14ac:dyDescent="0.25">
      <c r="A130" s="89" t="s">
        <v>29</v>
      </c>
      <c r="B130" s="90"/>
    </row>
    <row r="131" spans="1:2" ht="12.95" customHeight="1" x14ac:dyDescent="0.25">
      <c r="A131" s="74" t="s">
        <v>30</v>
      </c>
      <c r="B131" s="103">
        <v>0</v>
      </c>
    </row>
    <row r="132" spans="1:2" ht="12.95" customHeight="1" x14ac:dyDescent="0.25">
      <c r="A132" s="74" t="s">
        <v>31</v>
      </c>
      <c r="B132" s="104">
        <v>0</v>
      </c>
    </row>
    <row r="133" spans="1:2" ht="12.95" customHeight="1" x14ac:dyDescent="0.25">
      <c r="A133" s="76" t="s">
        <v>32</v>
      </c>
      <c r="B133" s="94">
        <f>B131+B132</f>
        <v>0</v>
      </c>
    </row>
    <row r="134" spans="1:2" ht="12.95" customHeight="1" x14ac:dyDescent="0.25">
      <c r="A134" s="73"/>
      <c r="B134" s="73"/>
    </row>
    <row r="135" spans="1:2" ht="12.95" customHeight="1" x14ac:dyDescent="0.25">
      <c r="A135" s="80" t="s">
        <v>142</v>
      </c>
      <c r="B135" s="95"/>
    </row>
    <row r="136" spans="1:2" ht="12.95" customHeight="1" x14ac:dyDescent="0.25">
      <c r="A136" s="155" t="s">
        <v>33</v>
      </c>
      <c r="B136" s="139">
        <f>B137</f>
        <v>2222.58</v>
      </c>
    </row>
    <row r="137" spans="1:2" ht="12.95" customHeight="1" x14ac:dyDescent="0.25">
      <c r="A137" s="69" t="s">
        <v>143</v>
      </c>
      <c r="B137" s="140">
        <v>2222.58</v>
      </c>
    </row>
    <row r="138" spans="1:2" ht="12.95" customHeight="1" x14ac:dyDescent="0.25">
      <c r="A138" s="83" t="s">
        <v>206</v>
      </c>
      <c r="B138" s="139">
        <f>SUM(B139:B142)</f>
        <v>356775.42</v>
      </c>
    </row>
    <row r="139" spans="1:2" ht="12.95" customHeight="1" x14ac:dyDescent="0.25">
      <c r="A139" s="156" t="s">
        <v>207</v>
      </c>
      <c r="B139" s="154">
        <v>0</v>
      </c>
    </row>
    <row r="140" spans="1:2" ht="12.95" customHeight="1" x14ac:dyDescent="0.25">
      <c r="A140" s="156" t="s">
        <v>208</v>
      </c>
      <c r="B140" s="154">
        <v>1277.42</v>
      </c>
    </row>
    <row r="141" spans="1:2" ht="12.95" customHeight="1" x14ac:dyDescent="0.25">
      <c r="A141" s="156" t="s">
        <v>209</v>
      </c>
      <c r="B141" s="154">
        <v>355498</v>
      </c>
    </row>
    <row r="142" spans="1:2" ht="12.95" customHeight="1" x14ac:dyDescent="0.25">
      <c r="A142" s="156" t="s">
        <v>210</v>
      </c>
      <c r="B142" s="149">
        <v>0</v>
      </c>
    </row>
    <row r="143" spans="1:2" ht="12.95" customHeight="1" x14ac:dyDescent="0.25">
      <c r="A143" s="155" t="s">
        <v>211</v>
      </c>
      <c r="B143" s="163">
        <f>SUM(B144:B149)</f>
        <v>20765590.77</v>
      </c>
    </row>
    <row r="144" spans="1:2" ht="12.95" customHeight="1" x14ac:dyDescent="0.25">
      <c r="A144" s="156" t="s">
        <v>212</v>
      </c>
      <c r="B144" s="149">
        <v>1587.74</v>
      </c>
    </row>
    <row r="145" spans="1:3" ht="12.95" customHeight="1" x14ac:dyDescent="0.25">
      <c r="A145" s="156" t="s">
        <v>213</v>
      </c>
      <c r="B145" s="149">
        <v>10342237.710000001</v>
      </c>
    </row>
    <row r="146" spans="1:3" ht="12.95" customHeight="1" x14ac:dyDescent="0.25">
      <c r="A146" s="156" t="s">
        <v>214</v>
      </c>
      <c r="B146" s="147">
        <v>834346.33</v>
      </c>
    </row>
    <row r="147" spans="1:3" ht="12.95" customHeight="1" x14ac:dyDescent="0.25">
      <c r="A147" s="156" t="s">
        <v>215</v>
      </c>
      <c r="B147" s="147">
        <v>173799.5</v>
      </c>
    </row>
    <row r="148" spans="1:3" ht="12.95" customHeight="1" x14ac:dyDescent="0.25">
      <c r="A148" s="156" t="s">
        <v>216</v>
      </c>
      <c r="B148" s="142">
        <v>1949165.68</v>
      </c>
    </row>
    <row r="149" spans="1:3" ht="12.95" customHeight="1" x14ac:dyDescent="0.25">
      <c r="A149" s="156" t="s">
        <v>217</v>
      </c>
      <c r="B149" s="169">
        <v>7464453.8099999996</v>
      </c>
    </row>
    <row r="150" spans="1:3" ht="12.95" customHeight="1" x14ac:dyDescent="0.25">
      <c r="A150" s="162" t="s">
        <v>8</v>
      </c>
      <c r="B150" s="170">
        <f>B143+B138+B136</f>
        <v>21124588.77</v>
      </c>
      <c r="C150" s="171"/>
    </row>
    <row r="151" spans="1:3" ht="12.95" customHeight="1" x14ac:dyDescent="0.25">
      <c r="A151" s="96" t="s">
        <v>39</v>
      </c>
      <c r="B151" s="97"/>
    </row>
    <row r="152" spans="1:3" ht="12.95" customHeight="1" x14ac:dyDescent="0.25">
      <c r="A152" s="77" t="s">
        <v>37</v>
      </c>
      <c r="B152" s="135">
        <v>0</v>
      </c>
    </row>
    <row r="153" spans="1:3" ht="12.95" customHeight="1" x14ac:dyDescent="0.25">
      <c r="A153" s="77" t="s">
        <v>38</v>
      </c>
      <c r="B153" s="135">
        <v>0</v>
      </c>
    </row>
    <row r="154" spans="1:3" ht="12.95" customHeight="1" x14ac:dyDescent="0.25">
      <c r="A154" s="77" t="s">
        <v>48</v>
      </c>
      <c r="B154" s="135">
        <v>0</v>
      </c>
    </row>
    <row r="155" spans="1:3" ht="12.95" customHeight="1" x14ac:dyDescent="0.25">
      <c r="A155" s="96" t="s">
        <v>40</v>
      </c>
      <c r="B155" s="98">
        <f>B152+B153+B154</f>
        <v>0</v>
      </c>
    </row>
    <row r="156" spans="1:3" x14ac:dyDescent="0.25">
      <c r="A156" s="193" t="s">
        <v>36</v>
      </c>
      <c r="B156" s="194"/>
    </row>
    <row r="157" spans="1:3" x14ac:dyDescent="0.25">
      <c r="A157" s="195"/>
      <c r="B157" s="196"/>
    </row>
    <row r="158" spans="1:3" x14ac:dyDescent="0.25">
      <c r="A158" s="197"/>
      <c r="B158" s="198"/>
    </row>
  </sheetData>
  <mergeCells count="11">
    <mergeCell ref="A22:B22"/>
    <mergeCell ref="B23:B24"/>
    <mergeCell ref="A156:B158"/>
    <mergeCell ref="A17:B17"/>
    <mergeCell ref="A1:B1"/>
    <mergeCell ref="A2:B7"/>
    <mergeCell ref="A8:B9"/>
    <mergeCell ref="A10:B10"/>
    <mergeCell ref="A12:B12"/>
    <mergeCell ref="A14:B14"/>
    <mergeCell ref="A21:B21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Nathalia Souza</cp:lastModifiedBy>
  <cp:lastPrinted>2025-08-07T14:20:43Z</cp:lastPrinted>
  <dcterms:created xsi:type="dcterms:W3CDTF">2021-09-23T15:15:02Z</dcterms:created>
  <dcterms:modified xsi:type="dcterms:W3CDTF">2025-08-15T12:31:53Z</dcterms:modified>
</cp:coreProperties>
</file>